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ORION\Data\FINANCE\F-PRO\F-PRO-TPR\IT\RFTs\2024\Contact Center Flex Licenses RFT\"/>
    </mc:Choice>
  </mc:AlternateContent>
  <xr:revisionPtr revIDLastSave="0" documentId="13_ncr:1_{89D3E7E6-82DD-43F3-8A89-C12F919CD9FA}" xr6:coauthVersionLast="47" xr6:coauthVersionMax="47" xr10:uidLastSave="{00000000-0000-0000-0000-000000000000}"/>
  <bookViews>
    <workbookView xWindow="-120" yWindow="-120" windowWidth="29040" windowHeight="15840" xr2:uid="{00000000-000D-0000-FFFF-FFFF00000000}"/>
  </bookViews>
  <sheets>
    <sheet name="Grade of Compliance Range" sheetId="2" r:id="rId1"/>
    <sheet name="Technical Scoring" sheetId="1" r:id="rId2"/>
    <sheet name="BoM" sheetId="6" r:id="rId3"/>
  </sheets>
  <externalReferences>
    <externalReference r:id="rId4"/>
  </externalReferences>
  <definedNames>
    <definedName name="_xlnm.Print_Area" localSheetId="0">'Grade of Compliance Range'!$A$1:$J$22</definedName>
    <definedName name="_xlnm.Print_Area" localSheetId="1">'Technical Scoring'!$A$1:$P$45</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 i="1" l="1"/>
  <c r="M10" i="1"/>
  <c r="L10" i="1"/>
  <c r="K10" i="1"/>
  <c r="C35" i="1"/>
  <c r="C21" i="2"/>
  <c r="G20" i="2"/>
  <c r="F20" i="2"/>
  <c r="E20" i="2"/>
  <c r="D20" i="2"/>
  <c r="G35" i="1"/>
  <c r="F35" i="1"/>
  <c r="E35" i="1"/>
  <c r="D35" i="1"/>
  <c r="D36" i="1" l="1"/>
  <c r="D19" i="2" s="1"/>
  <c r="D21" i="2" s="1"/>
  <c r="E36" i="1"/>
  <c r="E19" i="2" s="1"/>
  <c r="E21" i="2" s="1"/>
  <c r="G36" i="1"/>
  <c r="G19" i="2" s="1"/>
  <c r="G21" i="2" s="1"/>
  <c r="F36" i="1"/>
  <c r="F19" i="2" s="1"/>
  <c r="F21" i="2" s="1"/>
  <c r="N19" i="1" l="1"/>
  <c r="N20" i="1"/>
  <c r="N21" i="1"/>
  <c r="N22" i="1"/>
  <c r="N23" i="1"/>
  <c r="N25" i="1"/>
  <c r="N27" i="1"/>
  <c r="M19" i="1"/>
  <c r="M20" i="1"/>
  <c r="M21" i="1"/>
  <c r="M22" i="1"/>
  <c r="M23" i="1"/>
  <c r="M25" i="1"/>
  <c r="M27" i="1"/>
  <c r="L19" i="1"/>
  <c r="L20" i="1"/>
  <c r="L21" i="1"/>
  <c r="L22" i="1"/>
  <c r="L23" i="1"/>
  <c r="L25" i="1"/>
  <c r="L27" i="1"/>
  <c r="K19" i="1"/>
  <c r="K20" i="1"/>
  <c r="K21" i="1"/>
  <c r="K22" i="1"/>
  <c r="K23" i="1"/>
  <c r="K25" i="1"/>
  <c r="K27" i="1"/>
  <c r="K11" i="1" l="1"/>
  <c r="K12" i="1"/>
  <c r="K13" i="1"/>
  <c r="K15" i="1"/>
  <c r="K16" i="1"/>
  <c r="K17" i="1"/>
  <c r="K28" i="1" l="1"/>
  <c r="N12" i="1" l="1"/>
  <c r="N13" i="1"/>
  <c r="N15" i="1"/>
  <c r="N16" i="1"/>
  <c r="N17" i="1"/>
  <c r="N11" i="1"/>
  <c r="N28" i="1" s="1"/>
  <c r="M12" i="1"/>
  <c r="M13" i="1"/>
  <c r="M15" i="1"/>
  <c r="M16" i="1"/>
  <c r="M17" i="1"/>
  <c r="M11" i="1"/>
  <c r="M28" i="1" s="1"/>
  <c r="L12" i="1"/>
  <c r="L13" i="1"/>
  <c r="L15" i="1"/>
  <c r="L16" i="1"/>
  <c r="L17" i="1"/>
  <c r="L11" i="1"/>
  <c r="L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E8" authorId="0" shapeId="0" xr:uid="{00000000-0006-0000-0100-000001000000}">
      <text>
        <r>
          <rPr>
            <b/>
            <sz val="8"/>
            <color indexed="81"/>
            <rFont val="Tahoma"/>
            <family val="2"/>
          </rPr>
          <t>Entity (Department/ Unit) that identified the requirement and that will be responsible for its evaluation.</t>
        </r>
      </text>
    </comment>
    <comment ref="F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G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I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<sst xmlns="http://schemas.openxmlformats.org/spreadsheetml/2006/main" count="167" uniqueCount="110">
  <si>
    <t>Article</t>
  </si>
  <si>
    <t>Remarks</t>
  </si>
  <si>
    <t>Weight</t>
  </si>
  <si>
    <t>Supplier 1</t>
  </si>
  <si>
    <t>Supplier 2</t>
  </si>
  <si>
    <t>Supplier 3</t>
  </si>
  <si>
    <t>Supplier 4</t>
  </si>
  <si>
    <t>Supplier 1
Final</t>
  </si>
  <si>
    <t>Supplier 2
Final</t>
  </si>
  <si>
    <t>Supplier 3
Final</t>
  </si>
  <si>
    <t>Supplier 4
Final</t>
  </si>
  <si>
    <t>Responsible Entity</t>
  </si>
  <si>
    <t>Project Name</t>
  </si>
  <si>
    <t>SUPPLIER 1 SCORE</t>
  </si>
  <si>
    <t>SUPPLIER 2 SCORE</t>
  </si>
  <si>
    <t>SUPPLIER 3 SCORE</t>
  </si>
  <si>
    <t>SUPPLIER 4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</si>
  <si>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</si>
  <si>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</si>
  <si>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</si>
  <si>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</si>
  <si>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</si>
  <si>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</si>
  <si>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</si>
  <si>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</si>
  <si>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</si>
  <si>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</si>
  <si>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</si>
  <si>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</si>
  <si>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</si>
  <si>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</si>
  <si>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</si>
  <si>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</si>
  <si>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</si>
  <si>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General Requirements (Description)</t>
  </si>
  <si>
    <t>Bidder is invited to bid for the delivery and installattion of 120 Cisco A-FLEX-3-CC Licenses as a replacement for the existing CCE-PAC EoL Perpetual license 
These licenses will be used for the Contact Center solution</t>
  </si>
  <si>
    <t>Bidder should specify the delivery time line of the proposed licenses.</t>
  </si>
  <si>
    <t>Implementation / Installation</t>
  </si>
  <si>
    <t>Warranty, Maintenance and support</t>
  </si>
  <si>
    <t>Bidder shall provide a warranty and onsite support for 3 years (36 months) after the successful implementation of the licenses with  24x7 support ;  Warranty period shall start from the date of final acceptance issued by MIC1</t>
  </si>
  <si>
    <t>Bidder should submit the Support pricing rule as function of out of warranty of the systems(Out of Warranty means that has passed more than 3  years from the final acceptance certificate issuance date)</t>
  </si>
  <si>
    <t>Bidder shall submit proof that he has signed a back to back support agreement with the vendor for the licenses included in the Bill of material of this RFP and that to enable the supplier or MIC1 escalate immediately any issues to the vendor to speed up remediation</t>
  </si>
  <si>
    <t>Previous experience with bidder (support and after sales services delivered , accuracy of eqt delivered as per order, speed of response to alfa requests , seriousness and professionalism in the proposals  expertise of his team, respects deadlines , flexibility ….If proposed product was not previously purchased by alfa the bidder will receive a score of 50% of the total weight</t>
  </si>
  <si>
    <t>Killer Criteria</t>
  </si>
  <si>
    <t>K</t>
  </si>
  <si>
    <t xml:space="preserve">Experience </t>
  </si>
  <si>
    <t xml:space="preserve">All installation shall be performed by Cisco Contact Center certified engineers and experienced teams and under the vendor's supervision - CV and certifications of installation team shall be shared and commitment shall be provided on allocating these same resources for the project implementation, - sharing cv of team members and then allocating different team members not matching the cvs for the project implementation will result in applying a penalty of 2% from project cost </t>
  </si>
  <si>
    <t>Reference List: the Bidder shall provide a reference list for similar installations that have been performed by his team the past 3 years and are still being supported by the bidder</t>
  </si>
  <si>
    <t xml:space="preserve">System support should be provided on 24hx7 days a week , with 2 hours response time after problem notification and 4 hours resolution .  Each time the resolution is not implemented within 4  hours the bidder will be subject to a penalty of 1% from total amount of the project. </t>
  </si>
  <si>
    <t xml:space="preserve">Bidder shall include in his offer the necessary transfer of knowledge sessions to enable the IT engineers perform the needed support, operation and  maintenance of the offered licenses. </t>
  </si>
  <si>
    <t xml:space="preserve">Bidder shall be a certified Cisco partner with Unified Contact Center Specialization . Bidder shall submit relevant certification  documents prooving that they are certified to sell, implement, and provide aftersales support for the proposed Licenses on the Lebanese territory. </t>
  </si>
  <si>
    <t>Successful bidder will be responsible to supply, install, and configure licenses under MIC1 account and according to MIC1 requirements</t>
  </si>
  <si>
    <t>Total Requirements</t>
  </si>
  <si>
    <t>Killer requirements</t>
  </si>
  <si>
    <t>Max Score</t>
  </si>
  <si>
    <t xml:space="preserve">Supplier 2 </t>
  </si>
  <si>
    <t>TOTAL</t>
  </si>
  <si>
    <t>Total Requirements CC Flex License</t>
  </si>
  <si>
    <t>Final Weights</t>
  </si>
  <si>
    <t>Technical Requirements</t>
  </si>
  <si>
    <t>Financial Requirements</t>
  </si>
  <si>
    <t xml:space="preserve">Total </t>
  </si>
  <si>
    <t>TOTAL(40% from the total grade)</t>
  </si>
  <si>
    <t>TCS</t>
  </si>
  <si>
    <t>Bidders are invited to quote for the exact bill of material for Cisco Flex CC License shared in the BOM sheets . Any missing item from the BOM will result in disqualification</t>
  </si>
  <si>
    <t xml:space="preserve">Contact Center Flex CC License to replace the Existing EoL Perpetual License </t>
  </si>
  <si>
    <t>Item #</t>
  </si>
  <si>
    <t>Part Number</t>
  </si>
  <si>
    <t>Part Description</t>
  </si>
  <si>
    <t>Service Duration in Months</t>
  </si>
  <si>
    <t>Quantity</t>
  </si>
  <si>
    <t>Estimated Lead Time (in Days)</t>
  </si>
  <si>
    <t>Smart Account Mandatory</t>
  </si>
  <si>
    <t>Product Family</t>
  </si>
  <si>
    <t>2.0</t>
  </si>
  <si>
    <t>A-FLEX-CC</t>
  </si>
  <si>
    <t>Flex Contact Center</t>
  </si>
  <si>
    <t>-</t>
  </si>
  <si>
    <t>--</t>
  </si>
  <si>
    <t>CLDCC</t>
  </si>
  <si>
    <t>2.1</t>
  </si>
  <si>
    <t>SVS-FLEX-SUPT-BAS</t>
  </si>
  <si>
    <t>Basic Support for Flex Plan</t>
  </si>
  <si>
    <t>SERVICE</t>
  </si>
  <si>
    <t>2.2</t>
  </si>
  <si>
    <t>A-FLEX-J-AGT-RTU</t>
  </si>
  <si>
    <t>On-Premises PCCE &amp; UCCE, Hosted CCE &amp; CCX Agent RTU</t>
  </si>
  <si>
    <t>PRTCC</t>
  </si>
  <si>
    <t>2.3</t>
  </si>
  <si>
    <t>A-FLEX-06-12.5-K9</t>
  </si>
  <si>
    <t>VVB Security Enabled Media Kit v12.5</t>
  </si>
  <si>
    <t>2.4</t>
  </si>
  <si>
    <t>A-FLEX-PJPCVP-12.5</t>
  </si>
  <si>
    <t>On-Prem PCCE CVP  Port License v12.5 (includes 12.6)</t>
  </si>
  <si>
    <t>Yes</t>
  </si>
  <si>
    <t>2.5</t>
  </si>
  <si>
    <t>A-FLEX-CVPRPT-12.5</t>
  </si>
  <si>
    <t>CVP Report Server License  12.5 (includes 12.6)</t>
  </si>
  <si>
    <t>2.6</t>
  </si>
  <si>
    <t>A-FLEX-04-12.5-K9</t>
  </si>
  <si>
    <t>On-Premises PCCE Premium Media Kit v12.5</t>
  </si>
  <si>
    <t>2.7</t>
  </si>
  <si>
    <t>A-FLEX-PJPPAGT12.5</t>
  </si>
  <si>
    <t>On-Premises PCCE Premium Agent License v12.5</t>
  </si>
  <si>
    <t>2.8</t>
  </si>
  <si>
    <t>A-FLEX-PJPPC</t>
  </si>
  <si>
    <t>Flex CC On-Premises PCCE Premium Concurrent Agent</t>
  </si>
  <si>
    <t>Transfer of knowledge</t>
  </si>
  <si>
    <t xml:space="preserve">Selected supplier shall cooperate with other Cisco partners in case needed to resolve any issues , problems , incidents related to the deployment of the offered licenses   </t>
  </si>
  <si>
    <t>Contact Center CC Flex Licenses RFT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</si>
</sst>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4">
    <font>
      <sz val="10"/>
      <name val="Arial"/>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b/>
      <sz val="10"/>
      <color rgb="FF0000FF"/>
      <name val="Arial"/>
      <family val="2"/>
    </font>
    <font>
      <sz val="11"/>
      <name val="Calibri"/>
      <family val="2"/>
    </font>
    <font>
      <b/>
      <i/>
      <sz val="10"/>
      <name val="Arial"/>
      <family val="2"/>
    </font>
    <font>
      <i/>
      <sz val="10"/>
      <name val="Arial"/>
      <family val="2"/>
    </font>
    <font>
      <b/>
      <sz val="12"/>
      <name val="Arial"/>
      <family val="2"/>
    </font>
    <font>
      <sz val="10"/>
      <color theme="1"/>
      <name val="Arial"/>
      <family val="2"/>
    </font>
    <font>
      <b/>
      <sz val="9"/>
      <name val="Arial"/>
      <family val="2"/>
    </font>
    <font>
      <sz val="9"/>
      <name val="Arial"/>
      <family val="2"/>
    </font>
    <font>
      <sz val="12"/>
      <color rgb="FFFF0000"/>
      <name val="Calibri"/>
      <family val="2"/>
      <scheme val="minor"/>
    </font>
    <font>
      <b/>
      <sz val="12"/>
      <color rgb="FFFF0000"/>
      <name val="Calibri"/>
      <family val="2"/>
      <scheme val="minor"/>
    </font>
    <font>
      <b/>
      <sz val="11"/>
      <name val="Arial"/>
      <family val="2"/>
    </font>
    <font>
      <b/>
      <sz val="9"/>
      <color indexed="8"/>
      <name val="Helvetica"/>
    </font>
    <font>
      <b/>
      <sz val="9"/>
      <color indexed="8"/>
      <name val="Calibri"/>
      <family val="2"/>
    </font>
    <font>
      <sz val="9"/>
      <color indexed="8"/>
      <name val="Helvetica"/>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bottom style="medium">
        <color rgb="FF0000FF"/>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s>
  <cellStyleXfs count="5">
    <xf numFmtId="0" fontId="0" fillId="0" borderId="0"/>
    <xf numFmtId="0" fontId="4" fillId="0" borderId="0">
      <alignment vertical="center"/>
    </xf>
    <xf numFmtId="0" fontId="1" fillId="0" borderId="0"/>
    <xf numFmtId="0" fontId="1" fillId="0" borderId="0"/>
    <xf numFmtId="0" fontId="2" fillId="0" borderId="0"/>
  </cellStyleXfs>
  <cellXfs count="86">
    <xf numFmtId="0" fontId="0" fillId="0" borderId="0" xfId="0"/>
    <xf numFmtId="0" fontId="0" fillId="0" borderId="1" xfId="0" applyBorder="1" applyAlignment="1">
      <alignment wrapText="1"/>
    </xf>
    <xf numFmtId="0" fontId="0" fillId="0" borderId="0" xfId="0" applyAlignment="1">
      <alignment wrapText="1"/>
    </xf>
    <xf numFmtId="0" fontId="3" fillId="0" borderId="0" xfId="0" applyFont="1" applyAlignment="1">
      <alignment wrapText="1"/>
    </xf>
    <xf numFmtId="0" fontId="3" fillId="0" borderId="0" xfId="0" applyFont="1"/>
    <xf numFmtId="0" fontId="3" fillId="0" borderId="1" xfId="0" applyFont="1" applyBorder="1" applyAlignment="1">
      <alignment vertical="center" wrapText="1"/>
    </xf>
    <xf numFmtId="0" fontId="3" fillId="3" borderId="2" xfId="0" applyFont="1" applyFill="1" applyBorder="1" applyAlignment="1">
      <alignment horizontal="center" wrapText="1"/>
    </xf>
    <xf numFmtId="49" fontId="3" fillId="2" borderId="1" xfId="1" applyNumberFormat="1" applyFont="1" applyFill="1" applyBorder="1" applyAlignment="1">
      <alignment horizontal="left" vertical="center" wrapText="1"/>
    </xf>
    <xf numFmtId="0" fontId="3" fillId="2" borderId="1" xfId="1" applyFont="1" applyFill="1" applyBorder="1" applyAlignment="1">
      <alignment vertical="center" wrapText="1"/>
    </xf>
    <xf numFmtId="0" fontId="0" fillId="2" borderId="1" xfId="0" applyFill="1" applyBorder="1" applyAlignment="1">
      <alignment wrapText="1"/>
    </xf>
    <xf numFmtId="0" fontId="2" fillId="2" borderId="1" xfId="0" applyFont="1" applyFill="1" applyBorder="1" applyAlignment="1">
      <alignment wrapText="1"/>
    </xf>
    <xf numFmtId="0" fontId="2" fillId="0" borderId="1" xfId="0" applyFont="1" applyBorder="1" applyAlignment="1">
      <alignment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5" xfId="0" applyFont="1" applyFill="1" applyBorder="1" applyAlignment="1">
      <alignment vertical="center" wrapTex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 xfId="0" applyFont="1" applyFill="1" applyBorder="1" applyAlignment="1">
      <alignment vertical="center" wrapText="1"/>
    </xf>
    <xf numFmtId="0" fontId="11" fillId="0" borderId="0" xfId="0" applyFont="1" applyAlignment="1">
      <alignment vertical="center"/>
    </xf>
    <xf numFmtId="0" fontId="7" fillId="0" borderId="0" xfId="0" applyFont="1" applyAlignment="1">
      <alignment wrapText="1"/>
    </xf>
    <xf numFmtId="0" fontId="8" fillId="0" borderId="0" xfId="0" applyFont="1" applyAlignment="1">
      <alignment horizontal="center" vertical="center" wrapText="1"/>
    </xf>
    <xf numFmtId="0" fontId="9" fillId="0" borderId="0" xfId="0" applyFont="1" applyAlignment="1">
      <alignment horizontal="left" wrapText="1"/>
    </xf>
    <xf numFmtId="164" fontId="5" fillId="0" borderId="0" xfId="0" applyNumberFormat="1" applyFont="1" applyAlignment="1">
      <alignment horizontal="left" wrapText="1"/>
    </xf>
    <xf numFmtId="0" fontId="5" fillId="0" borderId="1" xfId="0" applyFont="1" applyBorder="1" applyAlignment="1">
      <alignment horizontal="left" vertical="center" wrapText="1"/>
    </xf>
    <xf numFmtId="49" fontId="5" fillId="0" borderId="1" xfId="0" applyNumberFormat="1" applyFont="1" applyBorder="1" applyAlignment="1">
      <alignment horizontal="left" vertical="center" wrapText="1"/>
    </xf>
    <xf numFmtId="164" fontId="5" fillId="0" borderId="1" xfId="0" applyNumberFormat="1" applyFont="1" applyBorder="1" applyAlignment="1">
      <alignment horizontal="left" vertical="center" wrapText="1"/>
    </xf>
    <xf numFmtId="0" fontId="0" fillId="4" borderId="0" xfId="0" applyFill="1"/>
    <xf numFmtId="0" fontId="13" fillId="4" borderId="0" xfId="0" applyFont="1" applyFill="1"/>
    <xf numFmtId="0" fontId="0" fillId="4" borderId="1" xfId="0" applyFill="1" applyBorder="1" applyAlignment="1">
      <alignment wrapText="1"/>
    </xf>
    <xf numFmtId="0" fontId="2" fillId="4" borderId="1" xfId="0" applyFont="1" applyFill="1" applyBorder="1" applyAlignment="1">
      <alignment wrapText="1"/>
    </xf>
    <xf numFmtId="0" fontId="2" fillId="0" borderId="1" xfId="0" applyFont="1" applyBorder="1" applyAlignment="1">
      <alignment vertical="center" wrapText="1"/>
    </xf>
    <xf numFmtId="0" fontId="14" fillId="2" borderId="1" xfId="0" applyFont="1" applyFill="1" applyBorder="1" applyAlignment="1">
      <alignment horizontal="left" vertical="center" wrapText="1"/>
    </xf>
    <xf numFmtId="1" fontId="3" fillId="0" borderId="1" xfId="1" applyNumberFormat="1" applyFont="1" applyBorder="1" applyAlignment="1">
      <alignment horizontal="center" vertical="center" wrapText="1"/>
    </xf>
    <xf numFmtId="1" fontId="2" fillId="0" borderId="1" xfId="1" applyNumberFormat="1" applyFont="1" applyBorder="1" applyAlignment="1">
      <alignment horizontal="center" vertical="center" wrapText="1"/>
    </xf>
    <xf numFmtId="0" fontId="10" fillId="0" borderId="12" xfId="0" applyFont="1" applyBorder="1" applyAlignment="1">
      <alignment wrapText="1"/>
    </xf>
    <xf numFmtId="0" fontId="3" fillId="3" borderId="6" xfId="0" applyFont="1" applyFill="1" applyBorder="1" applyAlignment="1">
      <alignment vertical="center" wrapText="1"/>
    </xf>
    <xf numFmtId="0" fontId="3"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vertical="top" wrapText="1"/>
    </xf>
    <xf numFmtId="0" fontId="3" fillId="0" borderId="13" xfId="0" applyFont="1" applyBorder="1" applyAlignment="1">
      <alignment wrapText="1"/>
    </xf>
    <xf numFmtId="0" fontId="3" fillId="0" borderId="14" xfId="0" applyFont="1" applyBorder="1" applyAlignment="1">
      <alignment horizontal="center" wrapText="1"/>
    </xf>
    <xf numFmtId="0" fontId="16" fillId="0" borderId="15" xfId="0" applyFont="1" applyBorder="1" applyAlignment="1">
      <alignment horizontal="left" wrapText="1"/>
    </xf>
    <xf numFmtId="0" fontId="16" fillId="0" borderId="16" xfId="0" applyFont="1" applyBorder="1" applyAlignment="1">
      <alignment horizontal="center" wrapText="1"/>
    </xf>
    <xf numFmtId="0" fontId="16" fillId="0" borderId="16" xfId="0" applyFont="1" applyBorder="1" applyAlignment="1">
      <alignment horizontal="center" vertical="center" wrapText="1"/>
    </xf>
    <xf numFmtId="0" fontId="16" fillId="0" borderId="17" xfId="0" applyFont="1" applyBorder="1" applyAlignment="1">
      <alignment horizontal="left"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6" fillId="0" borderId="18" xfId="0" applyFont="1" applyBorder="1" applyAlignment="1">
      <alignment horizontal="left" wrapText="1"/>
    </xf>
    <xf numFmtId="9" fontId="17" fillId="0" borderId="19" xfId="0" applyNumberFormat="1" applyFont="1" applyBorder="1" applyAlignment="1">
      <alignment horizontal="center" wrapText="1"/>
    </xf>
    <xf numFmtId="10" fontId="17" fillId="0" borderId="20" xfId="0" applyNumberFormat="1" applyFont="1" applyBorder="1" applyAlignment="1">
      <alignment horizontal="center" wrapText="1"/>
    </xf>
    <xf numFmtId="10" fontId="17" fillId="0" borderId="20" xfId="0" applyNumberFormat="1" applyFont="1" applyBorder="1" applyAlignment="1">
      <alignment horizontal="center" vertical="center" wrapText="1"/>
    </xf>
    <xf numFmtId="0" fontId="18" fillId="0" borderId="0" xfId="0" applyFont="1"/>
    <xf numFmtId="0" fontId="19" fillId="0" borderId="21" xfId="0" applyFont="1" applyBorder="1" applyAlignment="1">
      <alignment horizontal="center"/>
    </xf>
    <xf numFmtId="0" fontId="19" fillId="0" borderId="22" xfId="0" applyFont="1" applyBorder="1" applyAlignment="1">
      <alignment horizontal="left"/>
    </xf>
    <xf numFmtId="9" fontId="19" fillId="0" borderId="23" xfId="0" applyNumberFormat="1" applyFont="1" applyBorder="1" applyAlignment="1">
      <alignment horizontal="center"/>
    </xf>
    <xf numFmtId="10" fontId="19" fillId="0" borderId="23" xfId="0" applyNumberFormat="1" applyFont="1" applyBorder="1" applyAlignment="1">
      <alignment horizontal="center"/>
    </xf>
    <xf numFmtId="0" fontId="19" fillId="0" borderId="14" xfId="0" applyFont="1" applyBorder="1" applyAlignment="1">
      <alignment horizontal="left"/>
    </xf>
    <xf numFmtId="9" fontId="19" fillId="0" borderId="21" xfId="0" applyNumberFormat="1" applyFont="1" applyBorder="1" applyAlignment="1">
      <alignment horizontal="center" vertical="center"/>
    </xf>
    <xf numFmtId="0" fontId="2" fillId="0" borderId="1" xfId="1" applyFont="1" applyBorder="1" applyAlignment="1">
      <alignment horizontal="center" vertical="center" wrapText="1"/>
    </xf>
    <xf numFmtId="0" fontId="21" fillId="5" borderId="1" xfId="0" applyFont="1" applyFill="1" applyBorder="1" applyAlignment="1">
      <alignment horizontal="left" vertical="center" wrapText="1"/>
    </xf>
    <xf numFmtId="0" fontId="21" fillId="5" borderId="1" xfId="0" applyFont="1" applyFill="1" applyBorder="1" applyAlignment="1">
      <alignment horizontal="right" vertical="center" wrapText="1"/>
    </xf>
    <xf numFmtId="0" fontId="23" fillId="0" borderId="1" xfId="0" applyFont="1" applyBorder="1" applyAlignment="1">
      <alignment horizontal="left" vertical="center" wrapText="1"/>
    </xf>
    <xf numFmtId="0" fontId="23" fillId="0" borderId="1" xfId="0" applyFont="1" applyBorder="1" applyAlignment="1">
      <alignment horizontal="left" vertical="center"/>
    </xf>
    <xf numFmtId="1" fontId="23" fillId="0" borderId="1" xfId="0" applyNumberFormat="1" applyFont="1" applyBorder="1" applyAlignment="1">
      <alignment horizontal="left" vertical="center" wrapText="1"/>
    </xf>
    <xf numFmtId="0" fontId="23" fillId="0" borderId="1" xfId="0" applyFont="1" applyBorder="1" applyAlignment="1">
      <alignment horizontal="right" vertical="center" wrapText="1"/>
    </xf>
    <xf numFmtId="1" fontId="23" fillId="0" borderId="1" xfId="0" applyNumberFormat="1" applyFont="1" applyBorder="1" applyAlignment="1">
      <alignment horizontal="right" vertical="center" wrapText="1"/>
    </xf>
    <xf numFmtId="0" fontId="0" fillId="0" borderId="1" xfId="0" applyBorder="1" applyAlignment="1">
      <alignment horizontal="left"/>
    </xf>
    <xf numFmtId="0" fontId="7" fillId="0" borderId="1" xfId="0" applyFont="1" applyBorder="1" applyAlignment="1">
      <alignmen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2" fillId="4" borderId="0" xfId="0" applyFont="1" applyFill="1" applyAlignment="1">
      <alignment horizontal="left" vertical="center" wrapText="1"/>
    </xf>
    <xf numFmtId="0" fontId="5" fillId="0" borderId="1" xfId="0" applyFont="1" applyBorder="1" applyAlignment="1">
      <alignment horizontal="left" wrapText="1"/>
    </xf>
    <xf numFmtId="0" fontId="5" fillId="0" borderId="1" xfId="0" applyFont="1" applyBorder="1" applyAlignment="1">
      <alignment horizontal="left"/>
    </xf>
    <xf numFmtId="49" fontId="5" fillId="0" borderId="10" xfId="0" applyNumberFormat="1" applyFont="1" applyBorder="1" applyAlignment="1">
      <alignment horizontal="left" wrapText="1"/>
    </xf>
    <xf numFmtId="49" fontId="5" fillId="0" borderId="11" xfId="0" applyNumberFormat="1" applyFont="1" applyBorder="1" applyAlignment="1">
      <alignment horizontal="left" wrapText="1"/>
    </xf>
    <xf numFmtId="164" fontId="5" fillId="0" borderId="10" xfId="0" applyNumberFormat="1" applyFont="1" applyBorder="1" applyAlignment="1">
      <alignment horizontal="left" wrapText="1"/>
    </xf>
    <xf numFmtId="164" fontId="5" fillId="0" borderId="11" xfId="0" applyNumberFormat="1" applyFont="1" applyBorder="1" applyAlignment="1">
      <alignment horizontal="left" wrapText="1"/>
    </xf>
    <xf numFmtId="0" fontId="9" fillId="0" borderId="1" xfId="0" applyFont="1" applyBorder="1" applyAlignment="1">
      <alignment horizontal="left" wrapText="1"/>
    </xf>
    <xf numFmtId="0" fontId="20" fillId="0" borderId="1" xfId="0" applyFont="1" applyBorder="1" applyAlignment="1">
      <alignment horizontal="center"/>
    </xf>
    <xf numFmtId="0" fontId="22" fillId="5" borderId="1" xfId="0" applyFont="1" applyFill="1" applyBorder="1" applyAlignment="1">
      <alignment horizontal="center" vertical="center"/>
    </xf>
    <xf numFmtId="0" fontId="23" fillId="0" borderId="1" xfId="0" applyFont="1" applyBorder="1" applyAlignment="1">
      <alignment horizontal="left" vertical="center"/>
    </xf>
    <xf numFmtId="0" fontId="19" fillId="0" borderId="14" xfId="0" applyFont="1" applyBorder="1" applyAlignment="1">
      <alignment horizontal="center" vertical="center"/>
    </xf>
  </cellXfs>
  <cellStyles count="5">
    <cellStyle name="Normal" xfId="0" builtinId="0"/>
    <cellStyle name="Normal 2" xfId="4" xr:uid="{212BAD74-6EF5-4996-83DF-A666D2C66AFB}"/>
    <cellStyle name="Normal 2 2" xfId="3" xr:uid="{A94B0E26-1C11-436C-B1F2-BA2B54C7CC14}"/>
    <cellStyle name="Normal 3" xfId="2" xr:uid="{B0A45B02-4FED-4DF2-B0C7-F6FD82B785FF}"/>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C:\Users\amerd\Desktop\Amer%202022\PCCE%20&amp;%20UCCE%20Upgrade\Call%20Center%20M4%20RFT%20Replacement%20submitted%20Official\PCCE%20RFT\M4%20Server%20Replacement%20New%20RFT\After%20Josette\CC%20CallManager_M4%20Servers%20Replacement_ScoringSheet.xlsx" TargetMode="External"/><Relationship Id="rId2" Type="http://schemas.microsoft.com/office/2019/04/relationships/externalLinkLongPath" Target="/Users/amerd/Desktop/Amer%202022/PCCE%20&amp;%20UCCE%20Upgrade/Call%20Center%20M4%20RFT%20Replacement%20submitted%20Official/PCCE%20RFT/M4%20Server%20Replacement%20New%20RFT/After%20Josette/CC%20CallManager_M4%20Servers%20Replacement_ScoringSheet.xlsx?85614E7A" TargetMode="External"/><Relationship Id="rId1" Type="http://schemas.openxmlformats.org/officeDocument/2006/relationships/externalLinkPath" Target="file:///\\85614E7A\CC%20CallManager_M4%20Servers%20Replacement_Scoring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Grade of Compliancy Range"/>
      <sheetName val="Technical Requirements"/>
      <sheetName val="Financial Weight"/>
      <sheetName val="BoQ-Appendix-A- PCCE Servers"/>
    </sheetNames>
    <sheetDataSet>
      <sheetData sheetId="0"/>
      <sheetData sheetId="1"/>
      <sheetData sheetId="2">
        <row r="34">
          <cell r="C34">
            <v>0.5</v>
          </cell>
          <cell r="D34">
            <v>0</v>
          </cell>
          <cell r="E34">
            <v>0</v>
          </cell>
          <cell r="F34">
            <v>0</v>
          </cell>
        </row>
      </sheetData>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tabSelected="1" zoomScaleNormal="100" workbookViewId="0">
      <selection activeCell="E38" sqref="E38"/>
    </sheetView>
  </sheetViews>
  <sheetFormatPr defaultRowHeight="12.75"/>
  <cols>
    <col min="1" max="1" width="14.7109375" customWidth="1"/>
    <col min="2" max="2" width="27" customWidth="1"/>
    <col min="3" max="3" width="21.7109375" customWidth="1"/>
    <col min="4" max="7" width="10.85546875" bestFit="1" customWidth="1"/>
    <col min="9" max="9" width="19.85546875" customWidth="1"/>
  </cols>
  <sheetData>
    <row r="1" spans="1:9" ht="16.5" customHeight="1">
      <c r="A1" s="71"/>
      <c r="B1" s="72" t="s">
        <v>28</v>
      </c>
      <c r="C1" s="72"/>
      <c r="D1" s="72"/>
      <c r="E1" s="72"/>
      <c r="F1" s="72"/>
      <c r="G1" s="73" t="s">
        <v>18</v>
      </c>
      <c r="H1" s="73"/>
      <c r="I1" s="26" t="s">
        <v>30</v>
      </c>
    </row>
    <row r="2" spans="1:9" ht="16.5" customHeight="1">
      <c r="A2" s="71"/>
      <c r="B2" s="72"/>
      <c r="C2" s="72"/>
      <c r="D2" s="72"/>
      <c r="E2" s="72"/>
      <c r="F2" s="72"/>
      <c r="G2" s="73" t="s">
        <v>19</v>
      </c>
      <c r="H2" s="73"/>
      <c r="I2" s="26" t="s">
        <v>29</v>
      </c>
    </row>
    <row r="3" spans="1:9" ht="16.5" customHeight="1">
      <c r="A3" s="71"/>
      <c r="B3" s="72"/>
      <c r="C3" s="72"/>
      <c r="D3" s="72"/>
      <c r="E3" s="72"/>
      <c r="F3" s="72"/>
      <c r="G3" s="73" t="s">
        <v>20</v>
      </c>
      <c r="H3" s="73"/>
      <c r="I3" s="27" t="s">
        <v>33</v>
      </c>
    </row>
    <row r="4" spans="1:9" ht="16.5" customHeight="1">
      <c r="A4" s="71"/>
      <c r="B4" s="72"/>
      <c r="C4" s="72"/>
      <c r="D4" s="72"/>
      <c r="E4" s="72"/>
      <c r="F4" s="72"/>
      <c r="G4" s="73" t="s">
        <v>21</v>
      </c>
      <c r="H4" s="73"/>
      <c r="I4" s="28">
        <v>45413</v>
      </c>
    </row>
    <row r="5" spans="1:9" ht="16.5" customHeight="1">
      <c r="A5" s="22"/>
      <c r="B5" s="23"/>
      <c r="C5" s="23"/>
      <c r="D5" s="23"/>
      <c r="E5" s="23"/>
      <c r="F5" s="23"/>
      <c r="G5" s="24"/>
      <c r="H5" s="24"/>
      <c r="I5" s="25"/>
    </row>
    <row r="6" spans="1:9">
      <c r="A6" s="4" t="s">
        <v>22</v>
      </c>
    </row>
    <row r="7" spans="1:9" ht="15.75" customHeight="1">
      <c r="A7" s="4"/>
    </row>
    <row r="8" spans="1:9">
      <c r="A8" s="4" t="s">
        <v>25</v>
      </c>
    </row>
    <row r="9" spans="1:9">
      <c r="A9" s="4" t="s">
        <v>24</v>
      </c>
    </row>
    <row r="10" spans="1:9">
      <c r="A10" s="4" t="s">
        <v>23</v>
      </c>
    </row>
    <row r="11" spans="1:9">
      <c r="A11" s="4" t="s">
        <v>26</v>
      </c>
    </row>
    <row r="12" spans="1:9" ht="14.45" customHeight="1">
      <c r="A12" s="4" t="s">
        <v>27</v>
      </c>
    </row>
    <row r="17" spans="1:10" ht="13.5" thickBot="1"/>
    <row r="18" spans="1:10" ht="16.5" thickBot="1">
      <c r="B18" s="55"/>
      <c r="C18" s="85" t="s">
        <v>58</v>
      </c>
      <c r="D18" s="56" t="s">
        <v>3</v>
      </c>
      <c r="E18" s="56" t="s">
        <v>4</v>
      </c>
      <c r="F18" s="56" t="s">
        <v>5</v>
      </c>
      <c r="G18" s="56" t="s">
        <v>6</v>
      </c>
    </row>
    <row r="19" spans="1:10" ht="16.5" thickBot="1">
      <c r="B19" s="57" t="s">
        <v>59</v>
      </c>
      <c r="C19" s="58">
        <v>0.4</v>
      </c>
      <c r="D19" s="59">
        <f>'Technical Scoring'!D36</f>
        <v>0</v>
      </c>
      <c r="E19" s="59">
        <f>'Technical Scoring'!E36</f>
        <v>0</v>
      </c>
      <c r="F19" s="59">
        <f>'Technical Scoring'!F36</f>
        <v>0</v>
      </c>
      <c r="G19" s="59">
        <f>'Technical Scoring'!G36</f>
        <v>0</v>
      </c>
    </row>
    <row r="20" spans="1:10" ht="16.5" thickBot="1">
      <c r="B20" s="60" t="s">
        <v>60</v>
      </c>
      <c r="C20" s="61">
        <v>0.6</v>
      </c>
      <c r="D20" s="61">
        <f>'[1]Financial Weight'!C35*'[1]Financial Weight'!D34/'[1]Financial Weight'!C34</f>
        <v>0</v>
      </c>
      <c r="E20" s="61">
        <f>'[1]Financial Weight'!C35*'[1]Financial Weight'!E34/'[1]Financial Weight'!C34</f>
        <v>0</v>
      </c>
      <c r="F20" s="61">
        <f>'[1]Financial Weight'!C35*'[1]Financial Weight'!F34/'[1]Financial Weight'!C34</f>
        <v>0</v>
      </c>
      <c r="G20" s="61">
        <f>'[1]Financial Weight'!C35*'[1]Financial Weight'!I34/'[1]Financial Weight'!C34</f>
        <v>0</v>
      </c>
    </row>
    <row r="21" spans="1:10" ht="16.5" thickBot="1">
      <c r="B21" s="60" t="s">
        <v>61</v>
      </c>
      <c r="C21" s="61">
        <f>SUM(C19:C20)</f>
        <v>1</v>
      </c>
      <c r="D21" s="61">
        <f>SUM(D19:D20)</f>
        <v>0</v>
      </c>
      <c r="E21" s="61">
        <f t="shared" ref="E21:G21" si="0">SUM(E19:E20)</f>
        <v>0</v>
      </c>
      <c r="F21" s="61">
        <f>SUM(F19:F20)</f>
        <v>0</v>
      </c>
      <c r="G21" s="61">
        <f t="shared" si="0"/>
        <v>0</v>
      </c>
    </row>
    <row r="24" spans="1:10">
      <c r="A24" s="30" t="s">
        <v>32</v>
      </c>
      <c r="B24" s="29"/>
      <c r="C24" s="29"/>
      <c r="D24" s="29"/>
      <c r="E24" s="29"/>
      <c r="F24" s="29"/>
      <c r="G24" s="29"/>
      <c r="H24" s="29"/>
      <c r="I24" s="29"/>
      <c r="J24" s="29"/>
    </row>
    <row r="26" spans="1:10" ht="15">
      <c r="A26" s="21"/>
    </row>
  </sheetData>
  <mergeCells count="6">
    <mergeCell ref="A1:A4"/>
    <mergeCell ref="B1:F4"/>
    <mergeCell ref="G1:H1"/>
    <mergeCell ref="G2:H2"/>
    <mergeCell ref="G3:H3"/>
    <mergeCell ref="G4:H4"/>
  </mergeCells>
  <phoneticPr fontId="5"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0"/>
  <sheetViews>
    <sheetView showWhiteSpace="0" topLeftCell="A19" zoomScaleNormal="100" workbookViewId="0">
      <selection activeCell="B6" sqref="B6"/>
    </sheetView>
  </sheetViews>
  <sheetFormatPr defaultColWidth="13.85546875" defaultRowHeight="12.75"/>
  <cols>
    <col min="1" max="1" width="14.140625" style="2" customWidth="1"/>
    <col min="2" max="2" width="85.140625" style="2" customWidth="1"/>
    <col min="3" max="3" width="7.42578125" style="2" customWidth="1"/>
    <col min="4" max="4" width="9.28515625" style="2" customWidth="1"/>
    <col min="5" max="5" width="12" style="2" customWidth="1"/>
    <col min="6" max="7" width="10.28515625" style="2" bestFit="1" customWidth="1"/>
    <col min="8" max="8" width="10.5703125" style="2" bestFit="1" customWidth="1"/>
    <col min="9" max="9" width="10.28515625" style="2" bestFit="1" customWidth="1"/>
    <col min="10" max="10" width="18.42578125" style="2" customWidth="1"/>
    <col min="11" max="12" width="11.85546875" style="2" bestFit="1" customWidth="1"/>
    <col min="13" max="13" width="10.85546875" style="2" customWidth="1"/>
    <col min="14" max="14" width="11.85546875" style="2" bestFit="1" customWidth="1"/>
    <col min="15" max="15" width="11.85546875" style="2" customWidth="1"/>
    <col min="16" max="16" width="11.85546875" style="2" bestFit="1" customWidth="1"/>
    <col min="17" max="16384" width="13.85546875" style="2"/>
  </cols>
  <sheetData>
    <row r="1" spans="1:16" ht="16.5" customHeight="1">
      <c r="A1" s="71"/>
      <c r="B1" s="72" t="s">
        <v>28</v>
      </c>
      <c r="C1" s="72"/>
      <c r="D1" s="72"/>
      <c r="E1" s="72"/>
      <c r="F1" s="72"/>
      <c r="G1" s="72"/>
      <c r="H1" s="72"/>
      <c r="I1" s="72"/>
      <c r="J1" s="72"/>
      <c r="K1" s="72"/>
      <c r="L1" s="72"/>
      <c r="M1" s="81" t="s">
        <v>18</v>
      </c>
      <c r="N1" s="81"/>
      <c r="O1" s="75" t="s">
        <v>30</v>
      </c>
      <c r="P1" s="75"/>
    </row>
    <row r="2" spans="1:16" ht="16.5" customHeight="1">
      <c r="A2" s="71"/>
      <c r="B2" s="72"/>
      <c r="C2" s="72"/>
      <c r="D2" s="72"/>
      <c r="E2" s="72"/>
      <c r="F2" s="72"/>
      <c r="G2" s="72"/>
      <c r="H2" s="72"/>
      <c r="I2" s="72"/>
      <c r="J2" s="72"/>
      <c r="K2" s="72"/>
      <c r="L2" s="72"/>
      <c r="M2" s="81" t="s">
        <v>19</v>
      </c>
      <c r="N2" s="81"/>
      <c r="O2" s="75" t="s">
        <v>29</v>
      </c>
      <c r="P2" s="76"/>
    </row>
    <row r="3" spans="1:16" ht="16.5" customHeight="1">
      <c r="A3" s="71"/>
      <c r="B3" s="72"/>
      <c r="C3" s="72"/>
      <c r="D3" s="72"/>
      <c r="E3" s="72"/>
      <c r="F3" s="72"/>
      <c r="G3" s="72"/>
      <c r="H3" s="72"/>
      <c r="I3" s="72"/>
      <c r="J3" s="72"/>
      <c r="K3" s="72"/>
      <c r="L3" s="72"/>
      <c r="M3" s="81" t="s">
        <v>20</v>
      </c>
      <c r="N3" s="81"/>
      <c r="O3" s="77" t="s">
        <v>33</v>
      </c>
      <c r="P3" s="78" t="s">
        <v>33</v>
      </c>
    </row>
    <row r="4" spans="1:16" ht="16.5" customHeight="1">
      <c r="A4" s="71"/>
      <c r="B4" s="72"/>
      <c r="C4" s="72"/>
      <c r="D4" s="72"/>
      <c r="E4" s="72"/>
      <c r="F4" s="72"/>
      <c r="G4" s="72"/>
      <c r="H4" s="72"/>
      <c r="I4" s="72"/>
      <c r="J4" s="72"/>
      <c r="K4" s="72"/>
      <c r="L4" s="72"/>
      <c r="M4" s="81" t="s">
        <v>21</v>
      </c>
      <c r="N4" s="81"/>
      <c r="O4" s="79">
        <v>45413</v>
      </c>
      <c r="P4" s="80">
        <v>45413</v>
      </c>
    </row>
    <row r="5" spans="1:16" ht="16.5" customHeight="1"/>
    <row r="6" spans="1:16" ht="28.5" customHeight="1">
      <c r="A6" s="20" t="s">
        <v>12</v>
      </c>
      <c r="B6" s="5" t="s">
        <v>109</v>
      </c>
      <c r="F6" s="3"/>
      <c r="G6" s="3"/>
      <c r="H6" s="3"/>
      <c r="I6" s="3"/>
    </row>
    <row r="7" spans="1:16" ht="13.5" thickBot="1">
      <c r="F7" s="3"/>
      <c r="G7" s="3"/>
      <c r="H7" s="3"/>
      <c r="I7" s="3"/>
    </row>
    <row r="8" spans="1:16" ht="25.5">
      <c r="A8" s="12" t="s">
        <v>0</v>
      </c>
      <c r="B8" s="13" t="s">
        <v>17</v>
      </c>
      <c r="C8" s="14" t="s">
        <v>2</v>
      </c>
      <c r="D8" s="38" t="s">
        <v>43</v>
      </c>
      <c r="E8" s="15" t="s">
        <v>11</v>
      </c>
      <c r="F8" s="16" t="s">
        <v>3</v>
      </c>
      <c r="G8" s="16" t="s">
        <v>4</v>
      </c>
      <c r="H8" s="16" t="s">
        <v>5</v>
      </c>
      <c r="I8" s="16" t="s">
        <v>6</v>
      </c>
      <c r="J8" s="17" t="s">
        <v>1</v>
      </c>
      <c r="K8" s="18" t="s">
        <v>7</v>
      </c>
      <c r="L8" s="19" t="s">
        <v>8</v>
      </c>
      <c r="M8" s="19" t="s">
        <v>9</v>
      </c>
      <c r="N8" s="19" t="s">
        <v>10</v>
      </c>
    </row>
    <row r="9" spans="1:16">
      <c r="A9" s="7"/>
      <c r="B9" s="8" t="s">
        <v>34</v>
      </c>
      <c r="C9" s="9"/>
      <c r="D9" s="9"/>
      <c r="E9" s="8"/>
      <c r="F9" s="9"/>
      <c r="G9" s="9"/>
      <c r="H9" s="9"/>
      <c r="I9" s="9"/>
      <c r="J9" s="9"/>
      <c r="K9" s="10"/>
      <c r="L9" s="10"/>
      <c r="M9" s="10"/>
      <c r="N9" s="10"/>
    </row>
    <row r="10" spans="1:16" ht="25.5">
      <c r="A10" s="35">
        <v>1</v>
      </c>
      <c r="B10" s="33" t="s">
        <v>64</v>
      </c>
      <c r="C10" s="39">
        <v>10</v>
      </c>
      <c r="D10" s="39" t="s">
        <v>44</v>
      </c>
      <c r="E10" s="62" t="s">
        <v>63</v>
      </c>
      <c r="F10" s="1"/>
      <c r="G10" s="1"/>
      <c r="H10" s="1"/>
      <c r="I10" s="1"/>
      <c r="J10" s="1"/>
      <c r="K10" s="1">
        <f>F10*C10</f>
        <v>0</v>
      </c>
      <c r="L10" s="1">
        <f>G10*C10</f>
        <v>0</v>
      </c>
      <c r="M10" s="1">
        <f>H10*C10</f>
        <v>0</v>
      </c>
      <c r="N10" s="1">
        <f>I10*C10</f>
        <v>0</v>
      </c>
    </row>
    <row r="11" spans="1:16" ht="38.25">
      <c r="A11" s="35">
        <v>2</v>
      </c>
      <c r="B11" s="33" t="s">
        <v>35</v>
      </c>
      <c r="C11" s="39">
        <v>10</v>
      </c>
      <c r="D11" s="39"/>
      <c r="E11" s="62" t="s">
        <v>63</v>
      </c>
      <c r="F11" s="1"/>
      <c r="G11" s="1"/>
      <c r="H11" s="1"/>
      <c r="I11" s="1"/>
      <c r="J11" s="1"/>
      <c r="K11" s="32">
        <f>F11*C11</f>
        <v>0</v>
      </c>
      <c r="L11" s="11">
        <f>C11*G11</f>
        <v>0</v>
      </c>
      <c r="M11" s="11">
        <f>H11*C11</f>
        <v>0</v>
      </c>
      <c r="N11" s="11">
        <f>I11*C11</f>
        <v>0</v>
      </c>
    </row>
    <row r="12" spans="1:16" ht="38.25">
      <c r="A12" s="35">
        <v>3</v>
      </c>
      <c r="B12" s="41" t="s">
        <v>50</v>
      </c>
      <c r="C12" s="39">
        <v>10</v>
      </c>
      <c r="D12" s="39" t="s">
        <v>44</v>
      </c>
      <c r="E12" s="62" t="s">
        <v>63</v>
      </c>
      <c r="F12" s="1"/>
      <c r="G12" s="1"/>
      <c r="H12" s="1"/>
      <c r="I12" s="1"/>
      <c r="J12" s="1"/>
      <c r="K12" s="32">
        <f>F12*C12</f>
        <v>0</v>
      </c>
      <c r="L12" s="11">
        <f>C12*G12</f>
        <v>0</v>
      </c>
      <c r="M12" s="11">
        <f>H12*C12</f>
        <v>0</v>
      </c>
      <c r="N12" s="11">
        <f>I12*C12</f>
        <v>0</v>
      </c>
    </row>
    <row r="13" spans="1:16">
      <c r="A13" s="35">
        <v>4</v>
      </c>
      <c r="B13" s="33" t="s">
        <v>36</v>
      </c>
      <c r="C13" s="40">
        <v>10</v>
      </c>
      <c r="D13" s="40"/>
      <c r="E13" s="62" t="s">
        <v>63</v>
      </c>
      <c r="F13" s="1"/>
      <c r="G13" s="1"/>
      <c r="H13" s="1"/>
      <c r="I13" s="1"/>
      <c r="J13" s="1"/>
      <c r="K13" s="32">
        <f>F13*C13</f>
        <v>0</v>
      </c>
      <c r="L13" s="11">
        <f>C13*G13</f>
        <v>0</v>
      </c>
      <c r="M13" s="11">
        <f>H13*C13</f>
        <v>0</v>
      </c>
      <c r="N13" s="11">
        <f>I13*C13</f>
        <v>0</v>
      </c>
    </row>
    <row r="14" spans="1:16">
      <c r="A14" s="36"/>
      <c r="B14" s="8" t="s">
        <v>37</v>
      </c>
      <c r="C14" s="8"/>
      <c r="D14" s="8"/>
      <c r="E14" s="8"/>
      <c r="F14" s="8"/>
      <c r="G14" s="8"/>
      <c r="H14" s="8"/>
      <c r="I14" s="8"/>
      <c r="J14" s="8"/>
      <c r="K14" s="8"/>
      <c r="L14" s="8"/>
      <c r="M14" s="8"/>
      <c r="N14" s="8"/>
    </row>
    <row r="15" spans="1:16" ht="25.5">
      <c r="A15" s="35">
        <v>5</v>
      </c>
      <c r="B15" s="41" t="s">
        <v>51</v>
      </c>
      <c r="C15" s="40">
        <v>10</v>
      </c>
      <c r="D15" s="40" t="s">
        <v>44</v>
      </c>
      <c r="E15" s="62" t="s">
        <v>63</v>
      </c>
      <c r="F15" s="1"/>
      <c r="G15" s="1"/>
      <c r="H15" s="1"/>
      <c r="I15" s="1"/>
      <c r="J15" s="1"/>
      <c r="K15" s="32">
        <f>F15*C15</f>
        <v>0</v>
      </c>
      <c r="L15" s="11">
        <f>C15*G15</f>
        <v>0</v>
      </c>
      <c r="M15" s="11">
        <f>H15*C15</f>
        <v>0</v>
      </c>
      <c r="N15" s="11">
        <f>I15*C15</f>
        <v>0</v>
      </c>
    </row>
    <row r="16" spans="1:16" ht="68.25" customHeight="1">
      <c r="A16" s="35">
        <v>6</v>
      </c>
      <c r="B16" s="42" t="s">
        <v>46</v>
      </c>
      <c r="C16" s="40">
        <v>50</v>
      </c>
      <c r="D16" s="40"/>
      <c r="E16" s="62" t="s">
        <v>63</v>
      </c>
      <c r="F16" s="1"/>
      <c r="G16" s="1"/>
      <c r="H16" s="1"/>
      <c r="I16" s="1"/>
      <c r="J16" s="1"/>
      <c r="K16" s="32">
        <f>F16*C16</f>
        <v>0</v>
      </c>
      <c r="L16" s="11">
        <f>C16*G16</f>
        <v>0</v>
      </c>
      <c r="M16" s="11">
        <f>H16*C16</f>
        <v>0</v>
      </c>
      <c r="N16" s="11">
        <f>I16*C16</f>
        <v>0</v>
      </c>
    </row>
    <row r="17" spans="1:14" ht="25.5">
      <c r="A17" s="35">
        <v>7</v>
      </c>
      <c r="B17" s="33" t="s">
        <v>47</v>
      </c>
      <c r="C17" s="40">
        <v>50</v>
      </c>
      <c r="D17" s="40"/>
      <c r="E17" s="62" t="s">
        <v>63</v>
      </c>
      <c r="F17" s="1"/>
      <c r="G17" s="1"/>
      <c r="H17" s="1"/>
      <c r="I17" s="1"/>
      <c r="J17" s="1"/>
      <c r="K17" s="32">
        <f>F17*C17</f>
        <v>0</v>
      </c>
      <c r="L17" s="11">
        <f>C17*G17</f>
        <v>0</v>
      </c>
      <c r="M17" s="11">
        <f>H17*C17</f>
        <v>0</v>
      </c>
      <c r="N17" s="11">
        <f>I17*C17</f>
        <v>0</v>
      </c>
    </row>
    <row r="18" spans="1:14">
      <c r="A18" s="36"/>
      <c r="B18" s="8" t="s">
        <v>38</v>
      </c>
      <c r="C18" s="8"/>
      <c r="D18" s="8"/>
      <c r="E18" s="8"/>
      <c r="F18" s="8"/>
      <c r="G18" s="8"/>
      <c r="H18" s="8"/>
      <c r="I18" s="8"/>
      <c r="J18" s="8"/>
      <c r="K18" s="8"/>
      <c r="L18" s="8"/>
      <c r="M18" s="8"/>
      <c r="N18" s="8"/>
    </row>
    <row r="19" spans="1:14" ht="38.25">
      <c r="A19" s="35">
        <v>8</v>
      </c>
      <c r="B19" s="33" t="s">
        <v>39</v>
      </c>
      <c r="C19" s="40">
        <v>30</v>
      </c>
      <c r="D19" s="40" t="s">
        <v>44</v>
      </c>
      <c r="E19" s="62" t="s">
        <v>63</v>
      </c>
      <c r="F19" s="31"/>
      <c r="G19" s="1"/>
      <c r="H19" s="1"/>
      <c r="I19" s="1"/>
      <c r="J19" s="1"/>
      <c r="K19" s="32">
        <f>F19*C19</f>
        <v>0</v>
      </c>
      <c r="L19" s="11">
        <f>C19*G19</f>
        <v>0</v>
      </c>
      <c r="M19" s="11">
        <f>H19*C19</f>
        <v>0</v>
      </c>
      <c r="N19" s="11">
        <f>I19*C19</f>
        <v>0</v>
      </c>
    </row>
    <row r="20" spans="1:14" ht="38.25">
      <c r="A20" s="35">
        <v>9</v>
      </c>
      <c r="B20" s="33" t="s">
        <v>40</v>
      </c>
      <c r="C20" s="40">
        <v>10</v>
      </c>
      <c r="D20" s="40"/>
      <c r="E20" s="62" t="s">
        <v>63</v>
      </c>
      <c r="F20" s="31"/>
      <c r="G20" s="1"/>
      <c r="H20" s="1"/>
      <c r="I20" s="1"/>
      <c r="J20" s="1"/>
      <c r="K20" s="32">
        <f>F20*C20</f>
        <v>0</v>
      </c>
      <c r="L20" s="11">
        <f>C20*G20</f>
        <v>0</v>
      </c>
      <c r="M20" s="11">
        <f>H20*C20</f>
        <v>0</v>
      </c>
      <c r="N20" s="11">
        <f>I20*C20</f>
        <v>0</v>
      </c>
    </row>
    <row r="21" spans="1:14" ht="38.25">
      <c r="A21" s="35">
        <v>10</v>
      </c>
      <c r="B21" s="33" t="s">
        <v>41</v>
      </c>
      <c r="C21" s="40">
        <v>20</v>
      </c>
      <c r="D21" s="40" t="s">
        <v>44</v>
      </c>
      <c r="E21" s="62" t="s">
        <v>63</v>
      </c>
      <c r="F21" s="31"/>
      <c r="G21" s="1"/>
      <c r="H21" s="1"/>
      <c r="I21" s="1"/>
      <c r="J21" s="1"/>
      <c r="K21" s="32">
        <f>F21*C21</f>
        <v>0</v>
      </c>
      <c r="L21" s="11">
        <f>C21*G21</f>
        <v>0</v>
      </c>
      <c r="M21" s="11">
        <f>H21*C21</f>
        <v>0</v>
      </c>
      <c r="N21" s="11">
        <f>I21*C21</f>
        <v>0</v>
      </c>
    </row>
    <row r="22" spans="1:14" ht="38.25">
      <c r="A22" s="35">
        <v>11</v>
      </c>
      <c r="B22" s="33" t="s">
        <v>48</v>
      </c>
      <c r="C22" s="40">
        <v>50</v>
      </c>
      <c r="D22" s="40" t="s">
        <v>44</v>
      </c>
      <c r="E22" s="62" t="s">
        <v>63</v>
      </c>
      <c r="F22" s="31"/>
      <c r="G22" s="1"/>
      <c r="H22" s="1"/>
      <c r="I22" s="1"/>
      <c r="J22" s="1"/>
      <c r="K22" s="32">
        <f>F22*C22</f>
        <v>0</v>
      </c>
      <c r="L22" s="11">
        <f>C22*G22</f>
        <v>0</v>
      </c>
      <c r="M22" s="11">
        <f>H22*C22</f>
        <v>0</v>
      </c>
      <c r="N22" s="11">
        <f>I22*C22</f>
        <v>0</v>
      </c>
    </row>
    <row r="23" spans="1:14" ht="25.5">
      <c r="A23" s="35">
        <v>12</v>
      </c>
      <c r="B23" s="33" t="s">
        <v>108</v>
      </c>
      <c r="C23" s="40">
        <v>30</v>
      </c>
      <c r="D23" s="40"/>
      <c r="E23" s="62" t="s">
        <v>63</v>
      </c>
      <c r="F23" s="31"/>
      <c r="G23" s="1"/>
      <c r="H23" s="1"/>
      <c r="I23" s="1"/>
      <c r="J23" s="1"/>
      <c r="K23" s="32">
        <f>F23*C23</f>
        <v>0</v>
      </c>
      <c r="L23" s="11">
        <f>C23*G23</f>
        <v>0</v>
      </c>
      <c r="M23" s="11">
        <f>H23*C23</f>
        <v>0</v>
      </c>
      <c r="N23" s="11">
        <f>I23*C23</f>
        <v>0</v>
      </c>
    </row>
    <row r="24" spans="1:14" ht="15.75">
      <c r="A24" s="36"/>
      <c r="B24" s="34" t="s">
        <v>107</v>
      </c>
      <c r="C24" s="34"/>
      <c r="D24" s="34"/>
      <c r="E24" s="34"/>
      <c r="F24" s="34"/>
      <c r="G24" s="34"/>
      <c r="H24" s="34"/>
      <c r="I24" s="34"/>
      <c r="J24" s="34"/>
      <c r="K24" s="34"/>
      <c r="L24" s="34"/>
      <c r="M24" s="34"/>
      <c r="N24" s="34"/>
    </row>
    <row r="25" spans="1:14" ht="25.5">
      <c r="A25" s="35">
        <v>13</v>
      </c>
      <c r="B25" s="33" t="s">
        <v>49</v>
      </c>
      <c r="C25" s="39">
        <v>20</v>
      </c>
      <c r="D25" s="39"/>
      <c r="E25" s="62" t="s">
        <v>63</v>
      </c>
      <c r="F25" s="1"/>
      <c r="G25" s="1"/>
      <c r="H25" s="1"/>
      <c r="I25" s="1"/>
      <c r="J25" s="1"/>
      <c r="K25" s="32">
        <f>F25*C25</f>
        <v>0</v>
      </c>
      <c r="L25" s="11">
        <f>C25*G25</f>
        <v>0</v>
      </c>
      <c r="M25" s="11">
        <f>H25*C25</f>
        <v>0</v>
      </c>
      <c r="N25" s="11">
        <f>I25*C25</f>
        <v>0</v>
      </c>
    </row>
    <row r="26" spans="1:14" ht="15.75">
      <c r="A26" s="36"/>
      <c r="B26" s="34" t="s">
        <v>45</v>
      </c>
      <c r="C26" s="34"/>
      <c r="D26" s="34"/>
      <c r="E26" s="34"/>
      <c r="F26" s="34"/>
      <c r="G26" s="34"/>
      <c r="H26" s="34"/>
      <c r="I26" s="34"/>
      <c r="J26" s="34"/>
      <c r="K26" s="34"/>
      <c r="L26" s="34"/>
      <c r="M26" s="34"/>
      <c r="N26" s="34"/>
    </row>
    <row r="27" spans="1:14" ht="51">
      <c r="A27" s="35">
        <v>14</v>
      </c>
      <c r="B27" s="33" t="s">
        <v>42</v>
      </c>
      <c r="C27" s="39">
        <v>50</v>
      </c>
      <c r="D27" s="39"/>
      <c r="E27" s="62" t="s">
        <v>63</v>
      </c>
      <c r="F27" s="1"/>
      <c r="G27" s="1"/>
      <c r="H27" s="1"/>
      <c r="I27" s="1"/>
      <c r="J27" s="1"/>
      <c r="K27" s="32">
        <f>F27*C27</f>
        <v>0</v>
      </c>
      <c r="L27" s="11">
        <f>C27*G27</f>
        <v>0</v>
      </c>
      <c r="M27" s="11">
        <f>H27*C27</f>
        <v>0</v>
      </c>
      <c r="N27" s="11">
        <f>I27*C27</f>
        <v>0</v>
      </c>
    </row>
    <row r="28" spans="1:14" ht="13.5" thickBot="1">
      <c r="K28" s="37">
        <f>SUM(K11:K27)</f>
        <v>0</v>
      </c>
      <c r="L28" s="37">
        <f>SUM(L11:L27)</f>
        <v>0</v>
      </c>
      <c r="M28" s="37">
        <f>SUM(M11:M27)</f>
        <v>0</v>
      </c>
      <c r="N28" s="37">
        <f>SUM(N11:N27)</f>
        <v>0</v>
      </c>
    </row>
    <row r="29" spans="1:14" ht="26.25" thickBot="1">
      <c r="K29" s="6" t="s">
        <v>13</v>
      </c>
      <c r="L29" s="6" t="s">
        <v>14</v>
      </c>
      <c r="M29" s="6" t="s">
        <v>15</v>
      </c>
      <c r="N29" s="6" t="s">
        <v>16</v>
      </c>
    </row>
    <row r="30" spans="1:14" ht="13.5" thickBot="1">
      <c r="B30" s="43" t="s">
        <v>52</v>
      </c>
      <c r="C30" s="44">
        <v>14</v>
      </c>
    </row>
    <row r="31" spans="1:14" ht="13.5" thickBot="1">
      <c r="B31" s="43" t="s">
        <v>53</v>
      </c>
      <c r="C31" s="44">
        <v>6</v>
      </c>
    </row>
    <row r="33" spans="1:9" ht="13.5" thickBot="1"/>
    <row r="34" spans="1:9" ht="24">
      <c r="B34" s="45" t="s">
        <v>57</v>
      </c>
      <c r="C34" s="46" t="s">
        <v>54</v>
      </c>
      <c r="D34" s="47" t="s">
        <v>3</v>
      </c>
      <c r="E34" s="47" t="s">
        <v>55</v>
      </c>
      <c r="F34" s="47" t="s">
        <v>5</v>
      </c>
      <c r="G34" s="47" t="s">
        <v>6</v>
      </c>
    </row>
    <row r="35" spans="1:9">
      <c r="B35" s="48" t="s">
        <v>56</v>
      </c>
      <c r="C35" s="49">
        <f>SUM(C10:C27)*10</f>
        <v>3600</v>
      </c>
      <c r="D35" s="49">
        <f>SUMPRODUCT($C11:$C$27,F11:F27)</f>
        <v>0</v>
      </c>
      <c r="E35" s="50">
        <f>SUMPRODUCT($C11:$C$27,G11:G27)</f>
        <v>0</v>
      </c>
      <c r="F35" s="49">
        <f>SUMPRODUCT($C11:$C$27,H11:H27)</f>
        <v>0</v>
      </c>
      <c r="G35" s="50">
        <f>SUMPRODUCT($C11:$C$27,I11:I27)</f>
        <v>0</v>
      </c>
    </row>
    <row r="36" spans="1:9" ht="13.5" thickBot="1">
      <c r="B36" s="51" t="s">
        <v>62</v>
      </c>
      <c r="C36" s="52">
        <v>0.4</v>
      </c>
      <c r="D36" s="53">
        <f>C36*D35/C35</f>
        <v>0</v>
      </c>
      <c r="E36" s="54">
        <f>C36*E35/C35</f>
        <v>0</v>
      </c>
      <c r="F36" s="53">
        <f>C36*F35/C35</f>
        <v>0</v>
      </c>
      <c r="G36" s="54">
        <f>C36*G35/C35</f>
        <v>0</v>
      </c>
    </row>
    <row r="40" spans="1:9" ht="33" customHeight="1">
      <c r="A40" s="74" t="s">
        <v>31</v>
      </c>
      <c r="B40" s="74"/>
      <c r="C40" s="74"/>
      <c r="D40" s="74"/>
      <c r="E40" s="74"/>
      <c r="F40" s="74"/>
      <c r="G40" s="74"/>
      <c r="H40" s="74"/>
      <c r="I40" s="74"/>
    </row>
  </sheetData>
  <mergeCells count="11">
    <mergeCell ref="A40:I40"/>
    <mergeCell ref="O1:P1"/>
    <mergeCell ref="O2:P2"/>
    <mergeCell ref="O3:P3"/>
    <mergeCell ref="O4:P4"/>
    <mergeCell ref="A1:A4"/>
    <mergeCell ref="M1:N1"/>
    <mergeCell ref="M2:N2"/>
    <mergeCell ref="M3:N3"/>
    <mergeCell ref="M4:N4"/>
    <mergeCell ref="B1:L4"/>
  </mergeCells>
  <phoneticPr fontId="5"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92BF5-791C-4BAE-94F4-F5D1CD052027}">
  <dimension ref="D7:M17"/>
  <sheetViews>
    <sheetView workbookViewId="0">
      <selection activeCell="H22" sqref="H22"/>
    </sheetView>
  </sheetViews>
  <sheetFormatPr defaultRowHeight="12.75"/>
  <sheetData>
    <row r="7" spans="4:13" ht="15">
      <c r="E7" s="82" t="s">
        <v>65</v>
      </c>
      <c r="F7" s="82"/>
      <c r="G7" s="82"/>
      <c r="H7" s="82"/>
      <c r="I7" s="82"/>
      <c r="J7" s="82"/>
      <c r="K7" s="82"/>
      <c r="L7" s="82"/>
      <c r="M7" s="82"/>
    </row>
    <row r="8" spans="4:13" ht="48">
      <c r="D8" s="63" t="s">
        <v>66</v>
      </c>
      <c r="E8" s="63" t="s">
        <v>67</v>
      </c>
      <c r="F8" s="83" t="s">
        <v>68</v>
      </c>
      <c r="G8" s="83"/>
      <c r="H8" s="83"/>
      <c r="I8" s="63" t="s">
        <v>69</v>
      </c>
      <c r="J8" s="64" t="s">
        <v>70</v>
      </c>
      <c r="K8" s="63" t="s">
        <v>71</v>
      </c>
      <c r="L8" s="63" t="s">
        <v>72</v>
      </c>
      <c r="M8" s="63" t="s">
        <v>73</v>
      </c>
    </row>
    <row r="9" spans="4:13" ht="24">
      <c r="D9" s="65" t="s">
        <v>74</v>
      </c>
      <c r="E9" s="65" t="s">
        <v>75</v>
      </c>
      <c r="F9" s="84" t="s">
        <v>76</v>
      </c>
      <c r="G9" s="84"/>
      <c r="H9" s="84"/>
      <c r="I9" s="67" t="s">
        <v>77</v>
      </c>
      <c r="J9" s="68">
        <v>1</v>
      </c>
      <c r="K9" s="69" t="s">
        <v>77</v>
      </c>
      <c r="L9" s="65" t="s">
        <v>78</v>
      </c>
      <c r="M9" s="65" t="s">
        <v>79</v>
      </c>
    </row>
    <row r="10" spans="4:13" ht="48">
      <c r="D10" s="65" t="s">
        <v>80</v>
      </c>
      <c r="E10" s="65" t="s">
        <v>81</v>
      </c>
      <c r="F10" s="66" t="s">
        <v>82</v>
      </c>
      <c r="G10" s="70"/>
      <c r="H10" s="70"/>
      <c r="I10" s="67">
        <v>36</v>
      </c>
      <c r="J10" s="68">
        <v>1</v>
      </c>
      <c r="K10" s="69" t="s">
        <v>77</v>
      </c>
      <c r="L10" s="65" t="s">
        <v>78</v>
      </c>
      <c r="M10" s="65" t="s">
        <v>83</v>
      </c>
    </row>
    <row r="11" spans="4:13" ht="24">
      <c r="D11" s="65" t="s">
        <v>84</v>
      </c>
      <c r="E11" s="65" t="s">
        <v>85</v>
      </c>
      <c r="F11" s="66" t="s">
        <v>86</v>
      </c>
      <c r="G11" s="70"/>
      <c r="H11" s="70"/>
      <c r="I11" s="67" t="s">
        <v>77</v>
      </c>
      <c r="J11" s="68">
        <v>1</v>
      </c>
      <c r="K11" s="68">
        <v>3</v>
      </c>
      <c r="L11" s="65" t="s">
        <v>78</v>
      </c>
      <c r="M11" s="65" t="s">
        <v>87</v>
      </c>
    </row>
    <row r="12" spans="4:13" ht="36">
      <c r="D12" s="65" t="s">
        <v>88</v>
      </c>
      <c r="E12" s="65" t="s">
        <v>89</v>
      </c>
      <c r="F12" s="66" t="s">
        <v>90</v>
      </c>
      <c r="G12" s="70"/>
      <c r="H12" s="70"/>
      <c r="I12" s="67" t="s">
        <v>77</v>
      </c>
      <c r="J12" s="68">
        <v>1</v>
      </c>
      <c r="K12" s="68">
        <v>3</v>
      </c>
      <c r="L12" s="65" t="s">
        <v>78</v>
      </c>
      <c r="M12" s="65" t="s">
        <v>87</v>
      </c>
    </row>
    <row r="13" spans="4:13" ht="36">
      <c r="D13" s="65" t="s">
        <v>91</v>
      </c>
      <c r="E13" s="65" t="s">
        <v>92</v>
      </c>
      <c r="F13" s="66" t="s">
        <v>93</v>
      </c>
      <c r="G13" s="70"/>
      <c r="H13" s="70"/>
      <c r="I13" s="67" t="s">
        <v>77</v>
      </c>
      <c r="J13" s="68">
        <v>120</v>
      </c>
      <c r="K13" s="68">
        <v>3</v>
      </c>
      <c r="L13" s="65" t="s">
        <v>94</v>
      </c>
      <c r="M13" s="65" t="s">
        <v>87</v>
      </c>
    </row>
    <row r="14" spans="4:13" ht="36">
      <c r="D14" s="65" t="s">
        <v>95</v>
      </c>
      <c r="E14" s="65" t="s">
        <v>96</v>
      </c>
      <c r="F14" s="66" t="s">
        <v>97</v>
      </c>
      <c r="G14" s="70"/>
      <c r="H14" s="70"/>
      <c r="I14" s="67" t="s">
        <v>77</v>
      </c>
      <c r="J14" s="68">
        <v>4</v>
      </c>
      <c r="K14" s="68">
        <v>3</v>
      </c>
      <c r="L14" s="65" t="s">
        <v>94</v>
      </c>
      <c r="M14" s="65" t="s">
        <v>87</v>
      </c>
    </row>
    <row r="15" spans="4:13" ht="36">
      <c r="D15" s="65" t="s">
        <v>98</v>
      </c>
      <c r="E15" s="65" t="s">
        <v>99</v>
      </c>
      <c r="F15" s="66" t="s">
        <v>100</v>
      </c>
      <c r="G15" s="70"/>
      <c r="H15" s="70"/>
      <c r="I15" s="67" t="s">
        <v>77</v>
      </c>
      <c r="J15" s="68">
        <v>1</v>
      </c>
      <c r="K15" s="68">
        <v>3</v>
      </c>
      <c r="L15" s="65" t="s">
        <v>78</v>
      </c>
      <c r="M15" s="65" t="s">
        <v>87</v>
      </c>
    </row>
    <row r="16" spans="4:13" ht="36">
      <c r="D16" s="65" t="s">
        <v>101</v>
      </c>
      <c r="E16" s="65" t="s">
        <v>102</v>
      </c>
      <c r="F16" s="66" t="s">
        <v>103</v>
      </c>
      <c r="G16" s="70"/>
      <c r="H16" s="70"/>
      <c r="I16" s="67" t="s">
        <v>77</v>
      </c>
      <c r="J16" s="68">
        <v>120</v>
      </c>
      <c r="K16" s="68">
        <v>3</v>
      </c>
      <c r="L16" s="65" t="s">
        <v>94</v>
      </c>
      <c r="M16" s="65" t="s">
        <v>87</v>
      </c>
    </row>
    <row r="17" spans="4:13" ht="24">
      <c r="D17" s="65" t="s">
        <v>104</v>
      </c>
      <c r="E17" s="65" t="s">
        <v>105</v>
      </c>
      <c r="F17" s="66" t="s">
        <v>106</v>
      </c>
      <c r="G17" s="70"/>
      <c r="H17" s="70"/>
      <c r="I17" s="67" t="s">
        <v>77</v>
      </c>
      <c r="J17" s="68">
        <v>120</v>
      </c>
      <c r="K17" s="69" t="s">
        <v>77</v>
      </c>
      <c r="L17" s="65" t="s">
        <v>78</v>
      </c>
      <c r="M17" s="65" t="s">
        <v>87</v>
      </c>
    </row>
  </sheetData>
  <mergeCells count="3">
    <mergeCell ref="E7:M7"/>
    <mergeCell ref="F8:H8"/>
    <mergeCell ref="F9:H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Technical Scoring</vt:lpstr>
      <vt:lpstr>BoM</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AMANDA NICOLAS EL HACHEM</cp:lastModifiedBy>
  <cp:lastPrinted>2024-05-24T06:35:11Z</cp:lastPrinted>
  <dcterms:created xsi:type="dcterms:W3CDTF">2008-10-30T09:34:49Z</dcterms:created>
  <dcterms:modified xsi:type="dcterms:W3CDTF">2024-07-24T10:47:02Z</dcterms:modified>
</cp:coreProperties>
</file>